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avere.sharepoint.com/sites/AVERE_FRANCE/Documents partages/PROGRAMMES CEE/ADVENIR 2027/Advenir Formations/DRAFT APPEL D'OFFRES/"/>
    </mc:Choice>
  </mc:AlternateContent>
  <xr:revisionPtr revIDLastSave="0" documentId="8_{94074A47-0060-43A9-8EB5-66938F125891}" xr6:coauthVersionLast="47" xr6:coauthVersionMax="47" xr10:uidLastSave="{00000000-0000-0000-0000-000000000000}"/>
  <bookViews>
    <workbookView xWindow="-110" yWindow="-110" windowWidth="19420" windowHeight="11500" xr2:uid="{00000000-000D-0000-FFFF-FFFF00000000}"/>
  </bookViews>
  <sheets>
    <sheet name="1_Presentation_structure" sheetId="1" r:id="rId1"/>
    <sheet name="2_Regions_cibles" sheetId="2" r:id="rId2"/>
    <sheet name="3_Grille_tarifair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 l="1"/>
  <c r="E17" i="3"/>
  <c r="D17" i="3"/>
  <c r="D16" i="3"/>
  <c r="E22" i="3"/>
  <c r="E23" i="3"/>
  <c r="E24" i="3"/>
  <c r="E25" i="3"/>
  <c r="E19" i="3"/>
  <c r="E26" i="3" l="1"/>
  <c r="C35" i="3" s="1"/>
  <c r="D35" i="3" s="1"/>
</calcChain>
</file>

<file path=xl/sharedStrings.xml><?xml version="1.0" encoding="utf-8"?>
<sst xmlns="http://schemas.openxmlformats.org/spreadsheetml/2006/main" count="83" uniqueCount="75">
  <si>
    <t>Veuillez compléter toutes les cases de ce tableau avec les informations demandées.</t>
  </si>
  <si>
    <t>Information demandée</t>
  </si>
  <si>
    <t>Réponse du candidat</t>
  </si>
  <si>
    <t>Nom de la structure</t>
  </si>
  <si>
    <t>Liste des implantations (adresses et codes postaux)</t>
  </si>
  <si>
    <t xml:space="preserve">Chiffre d'affaires / Budget annuel HT (€) (donnée 2023) </t>
  </si>
  <si>
    <t xml:space="preserve">Chiffre d'affaires / Budget annuel HT (€) (donnée 2024) </t>
  </si>
  <si>
    <t>Nombre d'ETP en moyenne (donnée 2023)</t>
  </si>
  <si>
    <t>Nombre d'ETP en moyenne sur (donnée 2024)</t>
  </si>
  <si>
    <t>Interlocuteur principal (Nom, Prénom)</t>
  </si>
  <si>
    <t>Fonction</t>
  </si>
  <si>
    <t>Téléphone</t>
  </si>
  <si>
    <t>Email</t>
  </si>
  <si>
    <t>Cochez par un 'X' les régions sur lesquelles vous souhaitez candidater.</t>
  </si>
  <si>
    <t>Région</t>
  </si>
  <si>
    <t>(cocher X)</t>
  </si>
  <si>
    <t>Auvergne-Rhône-Alpes</t>
  </si>
  <si>
    <t>Bourgogne-Franche-Comté</t>
  </si>
  <si>
    <t>Bretagne</t>
  </si>
  <si>
    <t>Centre-Val de Loire</t>
  </si>
  <si>
    <t>Corse</t>
  </si>
  <si>
    <t>Grand Est</t>
  </si>
  <si>
    <t>Guadeloupe</t>
  </si>
  <si>
    <t>Hauts-de-France</t>
  </si>
  <si>
    <t>Martinique</t>
  </si>
  <si>
    <t>Normandie</t>
  </si>
  <si>
    <t>Nouvelle-Aquitaine</t>
  </si>
  <si>
    <t>Occitanie</t>
  </si>
  <si>
    <t>Pays de la Loire</t>
  </si>
  <si>
    <t>Provence-Alpes-Côte d’Azur</t>
  </si>
  <si>
    <t>La Réunion</t>
  </si>
  <si>
    <t>IMPORTANT : merci de réaliser une grille tarifaire par Région à laquelle votre structure candidate en créant un onglet "3_Grille_tarifaire" dupliqué par région.
Seules les cellules blanches sont à remplir par le candidat</t>
  </si>
  <si>
    <t>Région concernée par cette grille tarifaire :</t>
  </si>
  <si>
    <t>Auvergne Rhône Alpes</t>
  </si>
  <si>
    <t>Poste de dépenses  - Unitaire</t>
  </si>
  <si>
    <t>Coût par apprenant
(en € HT)</t>
  </si>
  <si>
    <t>Coût par session type
(en € HT)</t>
  </si>
  <si>
    <t>Budget (€ HT)</t>
  </si>
  <si>
    <t>Commentaires</t>
  </si>
  <si>
    <t>Organisation et animation de la formation d'un apprenant lors d'une session de formation professionnelle* (dimension type 10 personnes)</t>
  </si>
  <si>
    <t>Organisation et animation de la formation d'un apprenant lors d'une session de formation étudiant (dimension type 30 personnes)</t>
  </si>
  <si>
    <t>Nombre de jours 
(en jour.homme)</t>
  </si>
  <si>
    <t>Taux journalier moyen
(en € HT)</t>
  </si>
  <si>
    <t>Tenue d'une Journée VE</t>
  </si>
  <si>
    <t>Poste de dépenses  - sur l'ensemble du contrat 
(2 ans)</t>
  </si>
  <si>
    <t>Nombre de jours par mois
(en jour.homme)</t>
  </si>
  <si>
    <t>Participation active au dispositif projet tel que décrit dans le réglement de consultation</t>
  </si>
  <si>
    <t>Participation active à l'amélioration continue du dispositif en étant force de proposition et en partageant ses retours d'expérience à l'ensemble du groupe</t>
  </si>
  <si>
    <t>Prospection territoriale et recrutement des publics cibles</t>
  </si>
  <si>
    <t>Reporting et gestion de projet</t>
  </si>
  <si>
    <t>TOTAL</t>
  </si>
  <si>
    <t>* élu et acteurs locaux, professionnels de l'immobilier et verdissement des flottes</t>
  </si>
  <si>
    <t xml:space="preserve">Bonus annuel </t>
  </si>
  <si>
    <t>Montant du bonus complet</t>
  </si>
  <si>
    <t>Montant du bonus partiel</t>
  </si>
  <si>
    <t>Simulation du coût total de la prestation</t>
  </si>
  <si>
    <t>Par année (€ HT)</t>
  </si>
  <si>
    <t>Sur deux ans (€ HT)</t>
  </si>
  <si>
    <t>Coût total bonus complet compris</t>
  </si>
  <si>
    <t>Inclusions / Exclusions des postes de dépenses</t>
  </si>
  <si>
    <t>Organisation d’événements de sensibilisation (type Journées VE)</t>
  </si>
  <si>
    <t>SIRET</t>
  </si>
  <si>
    <t>IMPORTANT : merci de réaliser une grille tarifaire par Région à laquelle votre structure candidate en créant un onglet dupliqué.
Seules les cellules blanches sont à remplir par le candidat. La grille a été préremplie avec des informations types afin de fournir aux candidats un exemple.</t>
  </si>
  <si>
    <t>Conformément aux règles du programme Advenir :
•	Les frais de restauration (déjeuners, cocktails, traiteurs, pauses…) ainsi que les frais de déplacement ne seront pas pris en charge durant l’exécution du contrat ;
•	Les supports de communication et de formation sont intégralement fournis par l’Avere-France et leur impression sera couverte par les budgets événementiels prévus pour les Journées VE ;
•	Aucun surcoût ne pourra être pris en compte.</t>
  </si>
  <si>
    <t>Eléments exclus du chiffrage</t>
  </si>
  <si>
    <t>Le prestataire proposera un coût unitaire par personne formée, intégrant :
1.	les frais de déplacement des intervenants,
2.	l’encadrement pédagogique (formateurs),
3.	la préparation et l’animation de la session,
4.	la production des pièces justificatives exigées (émargement, visuels,, etc.).
Un tarif différencié pour les sessions professionnelles et les sessions étudiantes sera proposé afin de tenir compte de la taille cible généralement constatée d’une session de formation : 10 participants pour les cibles professionnelles et 30 participants pour les cibles étudiants.
Il appartiendra au prestataire de déterminer les minimums de participants des formations qu’il organisera sachant que dans tous les cas la facturation sera réalisée à l’apprenant.</t>
  </si>
  <si>
    <t>Mise en œuvre des sessions de formation pour atteindre la cible de 4 280 personnes</t>
  </si>
  <si>
    <t>Le candidat indiquera un coût forfaitaire en jours.hommes pour l’organisation et la tenue de d’un évènement de type Journée VE selon les modalités décrites en annexe 5. Les dépenses auprès de tiers et dédiées à la participation à un événement existant ou l’organisation d’un événement en propre (logistique, déplacement, communication locale, m2 sur un salon, montage/démontage hôtesses, frais de stockage, impressions des supports du programme, ...) seront remboursées sous réserve de validation par l’Avere-France dans la limite de 15 000 € par événement. Seuls ces frais pourront être refacturés à l’Avere-France et il sera attendu du partenaire une forme de rigueur et frugalité budgétaire à l’appréciation de l’Avere-France dans la sollicitation de ces budgets.</t>
  </si>
  <si>
    <t>Participation active au dispositif projet</t>
  </si>
  <si>
    <t>Le candidat devra chiffrer un montant mensuel forfaitaire couvrant notamment :
•	Le pilotage opérationnel du projet ;
•	Le suivi de projet avec l’Avere-France ;
•	La participation obligatoire à une réunion mensuelle (hors mois d’août) ;
•	La participation à 2 séminaires nationaux annuels (1 journée chacun, frais de déplacement, de bouche et d’hébergement compris) ;</t>
  </si>
  <si>
    <t>Participation active à l'amélioration continue du programme</t>
  </si>
  <si>
    <t>Le candidat devra chiffrer un montant mensuel forfaitaire couvrant notamment :
•	La participation active à la vie du réseau national de formateur ;
•	La préparation de retours d’expérience à partager en réunion collective ;
•	La participation régulière à des groupes de travail sur les différentes thématiques du programme ;
•	La participation à des tâches collectives visant à permettre à l’amélioration continue du dispositif global de formation.</t>
  </si>
  <si>
    <t>Le candidat devra chiffrer un montant mensuel forfaitaire couvrant :
•	Le reporting mensuel via Digiforma ;
•	L’émission d’une facture mensuelle pour paiement et reporting ;
•	La réalisation du reporting annuel tel que décrit précédemment.</t>
  </si>
  <si>
    <t>Ce poste couvre l’ensemble des actions de mobilisation, d’identification et de recrutement des participants sur le territoire (professionnels, élus, étudiants, entreprises, grand public) estimé nécessaire par le partenaire. Il inclut le temps passé à construire un réseau local, à assurer un maillage territorial fin, à maintenir des liens avec les relais régionaux et à obtenir l’organisation effective de formation.
Divers outils et actions de soutien seront mises en place sur ce sujet par l’Avere-France mais la démarche devra être portée dans chaque région par son représentant local.</t>
  </si>
  <si>
    <t xml:space="preserve">Sur la base des informations transmises dans le dossier de consultation, indiquez les coûts HT pour chaque poste.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</si>
</sst>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C]_-;\-* #,##0.00\ [$€-40C]_-;_-* &quot;-&quot;??\ [$€-40C]_-;_-@_-"/>
  </numFmts>
  <fonts count="7" x14ac:knownFonts="1">
    <font>
      <sz val="11"/>
      <color theme="1"/>
      <name val="Calibri"/>
      <family val="2"/>
      <scheme val="minor"/>
    </font>
    <font>
      <b/>
      <sz val="11"/>
      <color theme="1"/>
      <name val="Calibri"/>
      <family val="2"/>
      <scheme val="minor"/>
    </font>
    <font>
      <b/>
      <sz val="11"/>
      <color rgb="FFFFFFFF"/>
      <name val="Calibri"/>
    </font>
    <font>
      <b/>
      <sz val="11"/>
      <color theme="0"/>
      <name val="Calibri"/>
      <family val="2"/>
      <scheme val="minor"/>
    </font>
    <font>
      <sz val="11"/>
      <color indexed="8"/>
      <name val="Calibri"/>
      <family val="2"/>
      <scheme val="minor"/>
    </font>
    <font>
      <b/>
      <sz val="11"/>
      <color rgb="FFFFFFFF"/>
      <name val="Calibri"/>
      <family val="2"/>
    </font>
    <font>
      <b/>
      <sz val="11"/>
      <color rgb="FFFF0000"/>
      <name val="Calibri"/>
      <family val="2"/>
      <scheme val="minor"/>
    </font>
  </fonts>
  <fills count="6">
    <fill>
      <patternFill patternType="none"/>
    </fill>
    <fill>
      <patternFill patternType="gray125"/>
    </fill>
    <fill>
      <patternFill patternType="solid">
        <fgColor rgb="FF4F81BD"/>
        <bgColor rgb="FF4F81BD"/>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medium">
        <color indexed="64"/>
      </top>
      <bottom style="thin">
        <color auto="1"/>
      </bottom>
      <diagonal/>
    </border>
    <border>
      <left style="medium">
        <color indexed="64"/>
      </left>
      <right style="medium">
        <color indexed="64"/>
      </right>
      <top style="thin">
        <color auto="1"/>
      </top>
      <bottom/>
      <diagonal/>
    </border>
    <border>
      <left/>
      <right style="thin">
        <color auto="1"/>
      </right>
      <top style="thin">
        <color auto="1"/>
      </top>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rgb="FF000000"/>
      </bottom>
      <diagonal/>
    </border>
    <border>
      <left/>
      <right style="thin">
        <color auto="1"/>
      </right>
      <top style="medium">
        <color indexed="64"/>
      </top>
      <bottom/>
      <diagonal/>
    </border>
    <border>
      <left/>
      <right/>
      <top/>
      <bottom style="thin">
        <color auto="1"/>
      </bottom>
      <diagonal/>
    </border>
    <border>
      <left/>
      <right/>
      <top style="thin">
        <color indexed="64"/>
      </top>
      <bottom style="thin">
        <color auto="1"/>
      </bottom>
      <diagonal/>
    </border>
  </borders>
  <cellStyleXfs count="1">
    <xf numFmtId="0" fontId="0" fillId="0" borderId="0"/>
  </cellStyleXfs>
  <cellXfs count="110">
    <xf numFmtId="0" fontId="0" fillId="0" borderId="0" xfId="0"/>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 fillId="2" borderId="9"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4" fillId="3" borderId="0" xfId="0" applyFont="1" applyFill="1"/>
    <xf numFmtId="0" fontId="2" fillId="2" borderId="19" xfId="0" applyFont="1" applyFill="1" applyBorder="1" applyAlignment="1">
      <alignment horizontal="center" vertical="center" wrapText="1"/>
    </xf>
    <xf numFmtId="0" fontId="0" fillId="0" borderId="6" xfId="0"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 fillId="2" borderId="10" xfId="0" applyFont="1" applyFill="1" applyBorder="1" applyAlignment="1">
      <alignment horizontal="center" vertical="center" wrapText="1"/>
    </xf>
    <xf numFmtId="0" fontId="0" fillId="3" borderId="12"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0" xfId="0" applyFill="1" applyAlignment="1">
      <alignment horizontal="center" vertical="center" wrapText="1"/>
    </xf>
    <xf numFmtId="0" fontId="0" fillId="3" borderId="0" xfId="0" applyFill="1" applyAlignment="1" applyProtection="1">
      <alignment horizontal="center" vertical="center" wrapText="1"/>
      <protection locked="0"/>
    </xf>
    <xf numFmtId="0" fontId="0" fillId="3" borderId="10" xfId="0" applyFill="1" applyBorder="1" applyAlignment="1">
      <alignment horizontal="center" vertical="center" wrapText="1"/>
    </xf>
    <xf numFmtId="0" fontId="0" fillId="3" borderId="10" xfId="0" applyFill="1" applyBorder="1" applyAlignment="1">
      <alignment horizontal="right" vertical="center" wrapText="1"/>
    </xf>
    <xf numFmtId="0" fontId="0" fillId="3" borderId="12" xfId="0" applyFill="1" applyBorder="1" applyAlignment="1">
      <alignment horizontal="right" vertical="center" wrapText="1"/>
    </xf>
    <xf numFmtId="0" fontId="0" fillId="3" borderId="11" xfId="0" applyFill="1" applyBorder="1" applyAlignment="1">
      <alignment horizontal="right" vertical="center" wrapText="1"/>
    </xf>
    <xf numFmtId="0" fontId="2" fillId="2" borderId="25" xfId="0" applyFont="1" applyFill="1" applyBorder="1" applyAlignment="1">
      <alignment horizontal="center" vertical="center" wrapText="1"/>
    </xf>
    <xf numFmtId="0" fontId="0" fillId="3" borderId="26" xfId="0" applyFill="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28" xfId="0" applyFill="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5" fillId="2" borderId="25" xfId="0" applyFont="1" applyFill="1" applyBorder="1" applyAlignment="1">
      <alignment horizontal="center" vertical="center" wrapText="1"/>
    </xf>
    <xf numFmtId="0" fontId="0" fillId="3" borderId="37" xfId="0" applyFill="1" applyBorder="1" applyAlignment="1">
      <alignment horizontal="center" vertical="center" wrapText="1"/>
    </xf>
    <xf numFmtId="0" fontId="0" fillId="0" borderId="26" xfId="0"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17"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31" xfId="0" applyFill="1" applyBorder="1" applyAlignment="1" applyProtection="1">
      <alignment horizontal="center" vertical="center" wrapText="1"/>
      <protection locked="0"/>
    </xf>
    <xf numFmtId="0" fontId="0" fillId="3" borderId="43" xfId="0" applyFill="1" applyBorder="1" applyAlignment="1">
      <alignment horizontal="center" vertical="center" wrapText="1"/>
    </xf>
    <xf numFmtId="0" fontId="0" fillId="0" borderId="46" xfId="0" applyBorder="1" applyAlignment="1" applyProtection="1">
      <alignment horizontal="center" vertical="center" wrapText="1"/>
      <protection locked="0"/>
    </xf>
    <xf numFmtId="0" fontId="1" fillId="3" borderId="0" xfId="0" applyFont="1" applyFill="1" applyAlignment="1">
      <alignment horizontal="center"/>
    </xf>
    <xf numFmtId="164" fontId="0" fillId="0" borderId="23" xfId="0" applyNumberFormat="1" applyBorder="1" applyAlignment="1" applyProtection="1">
      <alignment horizontal="center" vertical="center" wrapText="1"/>
      <protection locked="0"/>
    </xf>
    <xf numFmtId="164" fontId="0" fillId="0" borderId="24" xfId="0" applyNumberFormat="1" applyBorder="1" applyAlignment="1" applyProtection="1">
      <alignment horizontal="center" vertical="center" wrapText="1"/>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4" fillId="3" borderId="0" xfId="0" applyFont="1" applyFill="1" applyAlignment="1">
      <alignment horizontal="center" vertical="center"/>
    </xf>
    <xf numFmtId="164" fontId="0" fillId="3" borderId="23"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1" fillId="3" borderId="36" xfId="0" applyNumberFormat="1" applyFont="1" applyFill="1" applyBorder="1" applyAlignment="1">
      <alignment horizontal="center"/>
    </xf>
    <xf numFmtId="164" fontId="0" fillId="3" borderId="38" xfId="0" applyNumberFormat="1" applyFill="1" applyBorder="1" applyAlignment="1" applyProtection="1">
      <alignment horizontal="center" vertical="center" wrapText="1"/>
      <protection locked="0"/>
    </xf>
    <xf numFmtId="0" fontId="2" fillId="2" borderId="51" xfId="0" applyFont="1" applyFill="1" applyBorder="1" applyAlignment="1">
      <alignment horizontal="center" vertical="center" wrapText="1"/>
    </xf>
    <xf numFmtId="164" fontId="0" fillId="3" borderId="47" xfId="0" applyNumberFormat="1" applyFill="1" applyBorder="1" applyAlignment="1">
      <alignment horizontal="center" vertical="center"/>
    </xf>
    <xf numFmtId="0" fontId="5" fillId="2" borderId="52" xfId="0" applyFont="1" applyFill="1" applyBorder="1" applyAlignment="1">
      <alignment horizontal="center" vertical="center" wrapText="1"/>
    </xf>
    <xf numFmtId="0" fontId="2" fillId="2" borderId="20" xfId="0" applyFont="1" applyFill="1" applyBorder="1" applyAlignment="1">
      <alignment horizontal="center" vertical="center" wrapText="1"/>
    </xf>
    <xf numFmtId="164" fontId="0" fillId="0" borderId="47" xfId="0" applyNumberFormat="1" applyBorder="1" applyAlignment="1" applyProtection="1">
      <alignment horizontal="center" vertical="center" wrapText="1"/>
      <protection locked="0"/>
    </xf>
    <xf numFmtId="0" fontId="3" fillId="4" borderId="1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6" fillId="5" borderId="50"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3" borderId="34" xfId="0" applyFont="1" applyFill="1" applyBorder="1" applyAlignment="1">
      <alignment horizontal="center"/>
    </xf>
    <xf numFmtId="0" fontId="1" fillId="3" borderId="35" xfId="0" applyFont="1" applyFill="1" applyBorder="1" applyAlignment="1">
      <alignment horizontal="center"/>
    </xf>
    <xf numFmtId="0" fontId="3" fillId="4" borderId="0" xfId="0" applyFont="1" applyFill="1" applyAlignment="1">
      <alignment horizontal="center" vertical="center" wrapText="1"/>
    </xf>
    <xf numFmtId="0" fontId="3" fillId="4" borderId="39" xfId="0" applyFont="1" applyFill="1" applyBorder="1" applyAlignment="1">
      <alignment horizontal="center" vertical="center" wrapText="1"/>
    </xf>
    <xf numFmtId="0" fontId="0" fillId="3" borderId="0" xfId="0" applyFill="1" applyAlignment="1">
      <alignment horizontal="left"/>
    </xf>
    <xf numFmtId="0" fontId="4" fillId="3" borderId="31" xfId="0" applyFont="1" applyFill="1" applyBorder="1" applyAlignment="1">
      <alignment vertical="top" wrapText="1"/>
    </xf>
    <xf numFmtId="0" fontId="4" fillId="3" borderId="32" xfId="0" applyFont="1" applyFill="1" applyBorder="1" applyAlignment="1">
      <alignment vertical="top" wrapText="1"/>
    </xf>
    <xf numFmtId="0" fontId="4" fillId="3" borderId="19" xfId="0" applyFont="1" applyFill="1" applyBorder="1" applyAlignment="1">
      <alignment vertical="top" wrapText="1"/>
    </xf>
    <xf numFmtId="0" fontId="4" fillId="3" borderId="44" xfId="0" applyFont="1" applyFill="1" applyBorder="1" applyAlignment="1">
      <alignment vertical="top" wrapText="1"/>
    </xf>
    <xf numFmtId="0" fontId="4" fillId="3" borderId="45" xfId="0" applyFont="1" applyFill="1" applyBorder="1" applyAlignment="1">
      <alignment vertical="top" wrapText="1"/>
    </xf>
    <xf numFmtId="0" fontId="4" fillId="3" borderId="30" xfId="0" applyFont="1" applyFill="1" applyBorder="1" applyAlignment="1">
      <alignment vertical="top" wrapText="1"/>
    </xf>
    <xf numFmtId="0" fontId="4" fillId="3" borderId="40" xfId="0" applyFont="1" applyFill="1" applyBorder="1" applyAlignment="1">
      <alignment vertical="top" wrapText="1"/>
    </xf>
    <xf numFmtId="0" fontId="4" fillId="3" borderId="33" xfId="0" applyFont="1" applyFill="1" applyBorder="1" applyAlignment="1">
      <alignment vertical="top"/>
    </xf>
    <xf numFmtId="0" fontId="4" fillId="3" borderId="4" xfId="0" applyFont="1" applyFill="1" applyBorder="1" applyAlignment="1">
      <alignment vertical="top"/>
    </xf>
    <xf numFmtId="0" fontId="4" fillId="3" borderId="17" xfId="0" applyFont="1" applyFill="1" applyBorder="1" applyAlignment="1">
      <alignment vertical="top" wrapText="1"/>
    </xf>
    <xf numFmtId="0" fontId="4" fillId="3" borderId="53" xfId="0" applyFont="1" applyFill="1" applyBorder="1" applyAlignment="1">
      <alignment vertical="top" wrapText="1"/>
    </xf>
    <xf numFmtId="0" fontId="4" fillId="3" borderId="8" xfId="0" applyFont="1" applyFill="1" applyBorder="1" applyAlignment="1">
      <alignment vertical="top" wrapText="1"/>
    </xf>
    <xf numFmtId="0" fontId="4" fillId="3" borderId="33" xfId="0" applyFont="1" applyFill="1" applyBorder="1" applyAlignment="1">
      <alignment vertical="top" wrapText="1"/>
    </xf>
    <xf numFmtId="0" fontId="4" fillId="3" borderId="4" xfId="0" applyFont="1" applyFill="1" applyBorder="1" applyAlignment="1">
      <alignment vertical="top" wrapText="1"/>
    </xf>
    <xf numFmtId="0" fontId="4" fillId="3" borderId="41" xfId="0" applyFont="1" applyFill="1" applyBorder="1" applyAlignment="1">
      <alignment vertical="top" wrapText="1"/>
    </xf>
    <xf numFmtId="0" fontId="4" fillId="3" borderId="42" xfId="0" applyFont="1" applyFill="1" applyBorder="1" applyAlignment="1">
      <alignment vertical="top"/>
    </xf>
    <xf numFmtId="0" fontId="4" fillId="3" borderId="3" xfId="0" applyFont="1" applyFill="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0</xdr:row>
      <xdr:rowOff>0</xdr:rowOff>
    </xdr:from>
    <xdr:to>
      <xdr:col>1</xdr:col>
      <xdr:colOff>2048510</xdr:colOff>
      <xdr:row>5</xdr:row>
      <xdr:rowOff>47625</xdr:rowOff>
    </xdr:to>
    <xdr:pic>
      <xdr:nvPicPr>
        <xdr:cNvPr id="3" name="Image 2" descr="Une image contenant Police, Graphique, logo, capture d’écran&#10;&#10;Description générée automatiquement">
          <a:extLst>
            <a:ext uri="{FF2B5EF4-FFF2-40B4-BE49-F238E27FC236}">
              <a16:creationId xmlns:a16="http://schemas.microsoft.com/office/drawing/2014/main" id="{3BE0F75C-8670-A202-8BD9-610416B5E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0"/>
          <a:ext cx="1708785" cy="965200"/>
        </a:xfrm>
        <a:prstGeom prst="rect">
          <a:avLst/>
        </a:prstGeom>
        <a:noFill/>
        <a:ln>
          <a:noFill/>
        </a:ln>
      </xdr:spPr>
    </xdr:pic>
    <xdr:clientData/>
  </xdr:twoCellAnchor>
  <xdr:twoCellAnchor editAs="oneCell">
    <xdr:from>
      <xdr:col>2</xdr:col>
      <xdr:colOff>1214718</xdr:colOff>
      <xdr:row>0</xdr:row>
      <xdr:rowOff>141227</xdr:rowOff>
    </xdr:from>
    <xdr:to>
      <xdr:col>2</xdr:col>
      <xdr:colOff>3533651</xdr:colOff>
      <xdr:row>4</xdr:row>
      <xdr:rowOff>159434</xdr:rowOff>
    </xdr:to>
    <xdr:pic>
      <xdr:nvPicPr>
        <xdr:cNvPr id="4" name="Image 3" descr="Advenir Formations - NAME">
          <a:extLst>
            <a:ext uri="{FF2B5EF4-FFF2-40B4-BE49-F238E27FC236}">
              <a16:creationId xmlns:a16="http://schemas.microsoft.com/office/drawing/2014/main" id="{F3E6EC5D-B09A-B64A-DE75-FE01FF3C6F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8718" y="141227"/>
          <a:ext cx="2322108" cy="78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342900</xdr:colOff>
      <xdr:row>0</xdr:row>
      <xdr:rowOff>0</xdr:rowOff>
    </xdr:from>
    <xdr:to>
      <xdr:col>1</xdr:col>
      <xdr:colOff>2051685</xdr:colOff>
      <xdr:row>5</xdr:row>
      <xdr:rowOff>44450</xdr:rowOff>
    </xdr:to>
    <xdr:pic>
      <xdr:nvPicPr>
        <xdr:cNvPr id="2" name="Image 1" descr="Une image contenant Police, Graphique, logo, capture d’écran&#10;&#10;Description générée automatiquement">
          <a:extLst>
            <a:ext uri="{FF2B5EF4-FFF2-40B4-BE49-F238E27FC236}">
              <a16:creationId xmlns:a16="http://schemas.microsoft.com/office/drawing/2014/main" id="{39EAB76E-8F72-4083-8421-B633FB517D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0"/>
          <a:ext cx="1708785" cy="965200"/>
        </a:xfrm>
        <a:prstGeom prst="rect">
          <a:avLst/>
        </a:prstGeom>
        <a:noFill/>
        <a:ln>
          <a:noFill/>
        </a:ln>
      </xdr:spPr>
    </xdr:pic>
    <xdr:clientData/>
  </xdr:twoCellAnchor>
  <xdr:twoCellAnchor editAs="oneCell">
    <xdr:from>
      <xdr:col>1</xdr:col>
      <xdr:colOff>2808568</xdr:colOff>
      <xdr:row>0</xdr:row>
      <xdr:rowOff>147577</xdr:rowOff>
    </xdr:from>
    <xdr:to>
      <xdr:col>3</xdr:col>
      <xdr:colOff>3051</xdr:colOff>
      <xdr:row>4</xdr:row>
      <xdr:rowOff>168959</xdr:rowOff>
    </xdr:to>
    <xdr:pic>
      <xdr:nvPicPr>
        <xdr:cNvPr id="3" name="Image 2" descr="Advenir Formations - NAME">
          <a:extLst>
            <a:ext uri="{FF2B5EF4-FFF2-40B4-BE49-F238E27FC236}">
              <a16:creationId xmlns:a16="http://schemas.microsoft.com/office/drawing/2014/main" id="{71B88DFA-B008-4EAE-BB43-76EE624AF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8168" y="147577"/>
          <a:ext cx="2322108" cy="757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342900</xdr:colOff>
      <xdr:row>0</xdr:row>
      <xdr:rowOff>0</xdr:rowOff>
    </xdr:from>
    <xdr:to>
      <xdr:col>1</xdr:col>
      <xdr:colOff>2052822</xdr:colOff>
      <xdr:row>5</xdr:row>
      <xdr:rowOff>560</xdr:rowOff>
    </xdr:to>
    <xdr:pic>
      <xdr:nvPicPr>
        <xdr:cNvPr id="2" name="Image 1" descr="Une image contenant Police, Graphique, logo, capture d’écran&#10;&#10;Description générée automatiquement">
          <a:extLst>
            <a:ext uri="{FF2B5EF4-FFF2-40B4-BE49-F238E27FC236}">
              <a16:creationId xmlns:a16="http://schemas.microsoft.com/office/drawing/2014/main" id="{31C57792-A8BB-48CB-8655-DB670B734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0"/>
          <a:ext cx="1708785" cy="965200"/>
        </a:xfrm>
        <a:prstGeom prst="rect">
          <a:avLst/>
        </a:prstGeom>
        <a:noFill/>
        <a:ln>
          <a:noFill/>
        </a:ln>
      </xdr:spPr>
    </xdr:pic>
    <xdr:clientData/>
  </xdr:twoCellAnchor>
  <xdr:twoCellAnchor editAs="oneCell">
    <xdr:from>
      <xdr:col>5</xdr:col>
      <xdr:colOff>1367248</xdr:colOff>
      <xdr:row>0</xdr:row>
      <xdr:rowOff>82781</xdr:rowOff>
    </xdr:from>
    <xdr:to>
      <xdr:col>6</xdr:col>
      <xdr:colOff>16075</xdr:colOff>
      <xdr:row>4</xdr:row>
      <xdr:rowOff>72413</xdr:rowOff>
    </xdr:to>
    <xdr:pic>
      <xdr:nvPicPr>
        <xdr:cNvPr id="3" name="Image 2" descr="Advenir Formations - NAME">
          <a:extLst>
            <a:ext uri="{FF2B5EF4-FFF2-40B4-BE49-F238E27FC236}">
              <a16:creationId xmlns:a16="http://schemas.microsoft.com/office/drawing/2014/main" id="{25A14FDC-72D2-4342-ABED-923F988833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45513" y="82781"/>
          <a:ext cx="2312777" cy="747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C22"/>
  <sheetViews>
    <sheetView tabSelected="1" zoomScaleNormal="100" workbookViewId="0">
      <selection activeCell="E15" sqref="E15"/>
    </sheetView>
  </sheetViews>
  <sheetFormatPr baseColWidth="10" defaultColWidth="8.7109375" defaultRowHeight="15" x14ac:dyDescent="0.25"/>
  <cols>
    <col min="1" max="1" width="8.7109375" style="9"/>
    <col min="2" max="2" width="54.85546875" style="9" customWidth="1"/>
    <col min="3" max="3" width="57.28515625" style="9" customWidth="1"/>
    <col min="4" max="16384" width="8.7109375" style="9"/>
  </cols>
  <sheetData>
    <row r="6" spans="2:3" ht="15.75" thickBot="1" x14ac:dyDescent="0.3"/>
    <row r="7" spans="2:3" x14ac:dyDescent="0.25">
      <c r="B7" s="63" t="s">
        <v>0</v>
      </c>
      <c r="C7" s="64"/>
    </row>
    <row r="8" spans="2:3" ht="15.75" thickBot="1" x14ac:dyDescent="0.3">
      <c r="B8" s="65"/>
      <c r="C8" s="66"/>
    </row>
    <row r="9" spans="2:3" ht="15.75" thickBot="1" x14ac:dyDescent="0.3"/>
    <row r="10" spans="2:3" ht="15.75" thickBot="1" x14ac:dyDescent="0.3">
      <c r="B10" s="6" t="s">
        <v>1</v>
      </c>
      <c r="C10" s="3" t="s">
        <v>2</v>
      </c>
    </row>
    <row r="11" spans="2:3" x14ac:dyDescent="0.25">
      <c r="B11" s="10" t="s">
        <v>3</v>
      </c>
      <c r="C11" s="13"/>
    </row>
    <row r="12" spans="2:3" x14ac:dyDescent="0.25">
      <c r="B12" s="11" t="s">
        <v>61</v>
      </c>
      <c r="C12" s="14"/>
    </row>
    <row r="13" spans="2:3" ht="84.95" customHeight="1" thickBot="1" x14ac:dyDescent="0.3">
      <c r="B13" s="40" t="s">
        <v>4</v>
      </c>
      <c r="C13" s="41"/>
    </row>
    <row r="14" spans="2:3" x14ac:dyDescent="0.25">
      <c r="B14" s="10" t="s">
        <v>5</v>
      </c>
      <c r="C14" s="13"/>
    </row>
    <row r="15" spans="2:3" ht="20.45" customHeight="1" thickBot="1" x14ac:dyDescent="0.3">
      <c r="B15" s="12" t="s">
        <v>6</v>
      </c>
      <c r="C15" s="15"/>
    </row>
    <row r="16" spans="2:3" x14ac:dyDescent="0.25">
      <c r="B16" s="46" t="s">
        <v>7</v>
      </c>
      <c r="C16" s="47"/>
    </row>
    <row r="17" spans="2:3" ht="15.75" thickBot="1" x14ac:dyDescent="0.3">
      <c r="B17" s="12" t="s">
        <v>8</v>
      </c>
      <c r="C17" s="15"/>
    </row>
    <row r="18" spans="2:3" ht="15.75" thickBot="1" x14ac:dyDescent="0.3">
      <c r="B18" s="27"/>
      <c r="C18" s="28"/>
    </row>
    <row r="19" spans="2:3" x14ac:dyDescent="0.25">
      <c r="B19" s="29" t="s">
        <v>9</v>
      </c>
      <c r="C19" s="19"/>
    </row>
    <row r="20" spans="2:3" x14ac:dyDescent="0.25">
      <c r="B20" s="8" t="s">
        <v>10</v>
      </c>
      <c r="C20" s="5"/>
    </row>
    <row r="21" spans="2:3" x14ac:dyDescent="0.25">
      <c r="B21" s="8" t="s">
        <v>11</v>
      </c>
      <c r="C21" s="5"/>
    </row>
    <row r="22" spans="2:3" ht="15.75" thickBot="1" x14ac:dyDescent="0.3">
      <c r="B22" s="7" t="s">
        <v>12</v>
      </c>
      <c r="C22" s="4"/>
    </row>
  </sheetData>
  <mergeCells count="1">
    <mergeCell ref="B7:C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C28"/>
  <sheetViews>
    <sheetView topLeftCell="A3" zoomScaleNormal="100" workbookViewId="0">
      <selection activeCell="D20" sqref="D20"/>
    </sheetView>
  </sheetViews>
  <sheetFormatPr baseColWidth="10" defaultColWidth="8.7109375" defaultRowHeight="15" x14ac:dyDescent="0.25"/>
  <cols>
    <col min="1" max="1" width="8.7109375" style="9"/>
    <col min="2" max="2" width="50.5703125" style="9" customWidth="1"/>
    <col min="3" max="3" width="23" style="9" customWidth="1"/>
    <col min="4" max="16384" width="8.7109375" style="9"/>
  </cols>
  <sheetData>
    <row r="6" spans="2:3" ht="15.75" thickBot="1" x14ac:dyDescent="0.3"/>
    <row r="7" spans="2:3" x14ac:dyDescent="0.25">
      <c r="B7" s="63" t="s">
        <v>13</v>
      </c>
      <c r="C7" s="64"/>
    </row>
    <row r="8" spans="2:3" ht="15.75" thickBot="1" x14ac:dyDescent="0.3">
      <c r="B8" s="65"/>
      <c r="C8" s="66"/>
    </row>
    <row r="9" spans="2:3" ht="15.75" thickBot="1" x14ac:dyDescent="0.3"/>
    <row r="10" spans="2:3" ht="15.75" thickBot="1" x14ac:dyDescent="0.3">
      <c r="B10" s="20" t="s">
        <v>14</v>
      </c>
      <c r="C10" s="18" t="s">
        <v>15</v>
      </c>
    </row>
    <row r="11" spans="2:3" x14ac:dyDescent="0.25">
      <c r="B11" s="30" t="s">
        <v>16</v>
      </c>
      <c r="C11" s="19"/>
    </row>
    <row r="12" spans="2:3" x14ac:dyDescent="0.25">
      <c r="B12" s="31" t="s">
        <v>17</v>
      </c>
      <c r="C12" s="5"/>
    </row>
    <row r="13" spans="2:3" x14ac:dyDescent="0.25">
      <c r="B13" s="31" t="s">
        <v>18</v>
      </c>
      <c r="C13" s="5"/>
    </row>
    <row r="14" spans="2:3" x14ac:dyDescent="0.25">
      <c r="B14" s="31" t="s">
        <v>19</v>
      </c>
      <c r="C14" s="5"/>
    </row>
    <row r="15" spans="2:3" x14ac:dyDescent="0.25">
      <c r="B15" s="31" t="s">
        <v>20</v>
      </c>
      <c r="C15" s="5"/>
    </row>
    <row r="16" spans="2:3" x14ac:dyDescent="0.25">
      <c r="B16" s="31" t="s">
        <v>21</v>
      </c>
      <c r="C16" s="5"/>
    </row>
    <row r="17" spans="2:3" x14ac:dyDescent="0.25">
      <c r="B17" s="31" t="s">
        <v>22</v>
      </c>
      <c r="C17" s="5"/>
    </row>
    <row r="18" spans="2:3" x14ac:dyDescent="0.25">
      <c r="B18" s="31" t="s">
        <v>23</v>
      </c>
      <c r="C18" s="5"/>
    </row>
    <row r="19" spans="2:3" x14ac:dyDescent="0.25">
      <c r="B19" s="31" t="s">
        <v>24</v>
      </c>
      <c r="C19" s="5"/>
    </row>
    <row r="20" spans="2:3" x14ac:dyDescent="0.25">
      <c r="B20" s="31" t="s">
        <v>25</v>
      </c>
      <c r="C20" s="5"/>
    </row>
    <row r="21" spans="2:3" x14ac:dyDescent="0.25">
      <c r="B21" s="31" t="s">
        <v>26</v>
      </c>
      <c r="C21" s="5"/>
    </row>
    <row r="22" spans="2:3" x14ac:dyDescent="0.25">
      <c r="B22" s="31" t="s">
        <v>27</v>
      </c>
      <c r="C22" s="5"/>
    </row>
    <row r="23" spans="2:3" x14ac:dyDescent="0.25">
      <c r="B23" s="31" t="s">
        <v>28</v>
      </c>
      <c r="C23" s="5"/>
    </row>
    <row r="24" spans="2:3" x14ac:dyDescent="0.25">
      <c r="B24" s="31" t="s">
        <v>29</v>
      </c>
      <c r="C24" s="5"/>
    </row>
    <row r="25" spans="2:3" x14ac:dyDescent="0.25">
      <c r="B25" s="32" t="s">
        <v>30</v>
      </c>
      <c r="C25" s="4"/>
    </row>
    <row r="27" spans="2:3" ht="54" customHeight="1" x14ac:dyDescent="0.25">
      <c r="B27" s="67" t="s">
        <v>31</v>
      </c>
      <c r="C27" s="67"/>
    </row>
    <row r="28" spans="2:3" ht="14.45" customHeight="1" x14ac:dyDescent="0.25"/>
  </sheetData>
  <mergeCells count="2">
    <mergeCell ref="B27:C27"/>
    <mergeCell ref="B7:C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F54"/>
  <sheetViews>
    <sheetView zoomScaleNormal="100" workbookViewId="0">
      <selection activeCell="I16" sqref="I16"/>
    </sheetView>
  </sheetViews>
  <sheetFormatPr baseColWidth="10" defaultColWidth="8.7109375" defaultRowHeight="15" x14ac:dyDescent="0.25"/>
  <cols>
    <col min="1" max="1" width="8.7109375" style="9"/>
    <col min="2" max="2" width="43.42578125" style="9" customWidth="1"/>
    <col min="3" max="3" width="20.5703125" style="9" customWidth="1"/>
    <col min="4" max="4" width="20.28515625" style="51" customWidth="1"/>
    <col min="5" max="5" width="34.42578125" style="9" customWidth="1"/>
    <col min="6" max="6" width="53.85546875" style="9" customWidth="1"/>
    <col min="7" max="16384" width="8.7109375" style="9"/>
  </cols>
  <sheetData>
    <row r="6" spans="2:6" x14ac:dyDescent="0.25">
      <c r="B6" s="68" t="s">
        <v>62</v>
      </c>
      <c r="C6" s="69"/>
      <c r="D6" s="69"/>
      <c r="E6" s="69"/>
      <c r="F6" s="70"/>
    </row>
    <row r="7" spans="2:6" x14ac:dyDescent="0.25">
      <c r="B7" s="71"/>
      <c r="C7" s="72"/>
      <c r="D7" s="72"/>
      <c r="E7" s="72"/>
      <c r="F7" s="73"/>
    </row>
    <row r="9" spans="2:6" ht="15" customHeight="1" x14ac:dyDescent="0.25">
      <c r="B9" s="74" t="s">
        <v>32</v>
      </c>
      <c r="C9" s="76" t="s">
        <v>33</v>
      </c>
      <c r="D9" s="77"/>
      <c r="E9" s="77"/>
      <c r="F9" s="78"/>
    </row>
    <row r="10" spans="2:6" x14ac:dyDescent="0.25">
      <c r="B10" s="75"/>
      <c r="C10" s="79"/>
      <c r="D10" s="80"/>
      <c r="E10" s="80"/>
      <c r="F10" s="81"/>
    </row>
    <row r="12" spans="2:6" x14ac:dyDescent="0.25">
      <c r="B12" s="82" t="s">
        <v>74</v>
      </c>
      <c r="C12" s="83"/>
      <c r="D12" s="83"/>
      <c r="E12" s="83"/>
      <c r="F12" s="84"/>
    </row>
    <row r="13" spans="2:6" ht="19.5" customHeight="1" thickBot="1" x14ac:dyDescent="0.3">
      <c r="B13" s="85"/>
      <c r="C13" s="86"/>
      <c r="D13" s="86"/>
      <c r="E13" s="86"/>
      <c r="F13" s="87"/>
    </row>
    <row r="15" spans="2:6" ht="30" x14ac:dyDescent="0.25">
      <c r="B15" s="24" t="s">
        <v>34</v>
      </c>
      <c r="C15" s="61" t="s">
        <v>35</v>
      </c>
      <c r="D15" s="33" t="s">
        <v>36</v>
      </c>
      <c r="E15" s="21" t="s">
        <v>37</v>
      </c>
      <c r="F15" s="16" t="s">
        <v>38</v>
      </c>
    </row>
    <row r="16" spans="2:6" ht="60" x14ac:dyDescent="0.25">
      <c r="B16" s="43" t="s">
        <v>39</v>
      </c>
      <c r="C16" s="62">
        <v>45</v>
      </c>
      <c r="D16" s="54">
        <f>C16*10</f>
        <v>450</v>
      </c>
      <c r="E16" s="54">
        <f>C16*13*3*10*2</f>
        <v>35100</v>
      </c>
      <c r="F16" s="2"/>
    </row>
    <row r="17" spans="2:6" ht="45" x14ac:dyDescent="0.25">
      <c r="B17" s="43" t="s">
        <v>40</v>
      </c>
      <c r="C17" s="62">
        <v>15</v>
      </c>
      <c r="D17" s="54">
        <f>C17*30</f>
        <v>450</v>
      </c>
      <c r="E17" s="54">
        <f>C17*25*30*2</f>
        <v>22500</v>
      </c>
      <c r="F17" s="38"/>
    </row>
    <row r="18" spans="2:6" ht="45" x14ac:dyDescent="0.25">
      <c r="B18" s="25"/>
      <c r="C18" s="60" t="s">
        <v>41</v>
      </c>
      <c r="D18" s="33" t="s">
        <v>42</v>
      </c>
      <c r="E18" s="21" t="s">
        <v>37</v>
      </c>
      <c r="F18" s="16" t="s">
        <v>38</v>
      </c>
    </row>
    <row r="19" spans="2:6" x14ac:dyDescent="0.25">
      <c r="B19" s="26" t="s">
        <v>43</v>
      </c>
      <c r="C19" s="23">
        <v>5</v>
      </c>
      <c r="D19" s="50">
        <v>500</v>
      </c>
      <c r="E19" s="55">
        <f t="shared" ref="E19" si="0">C19*D19</f>
        <v>2500</v>
      </c>
      <c r="F19" s="1"/>
    </row>
    <row r="20" spans="2:6" x14ac:dyDescent="0.25">
      <c r="B20" s="28"/>
      <c r="C20" s="28"/>
      <c r="D20" s="28"/>
      <c r="E20" s="28"/>
      <c r="F20" s="28"/>
    </row>
    <row r="21" spans="2:6" ht="45" x14ac:dyDescent="0.25">
      <c r="B21" s="24" t="s">
        <v>44</v>
      </c>
      <c r="C21" s="39" t="s">
        <v>45</v>
      </c>
      <c r="D21" s="33" t="s">
        <v>42</v>
      </c>
      <c r="E21" s="21" t="s">
        <v>37</v>
      </c>
      <c r="F21" s="16" t="s">
        <v>38</v>
      </c>
    </row>
    <row r="22" spans="2:6" ht="30" x14ac:dyDescent="0.25">
      <c r="B22" s="36" t="s">
        <v>46</v>
      </c>
      <c r="C22" s="37">
        <v>2</v>
      </c>
      <c r="D22" s="49">
        <v>500</v>
      </c>
      <c r="E22" s="54">
        <f>C22*D22*24</f>
        <v>24000</v>
      </c>
      <c r="F22" s="38"/>
    </row>
    <row r="23" spans="2:6" ht="60" x14ac:dyDescent="0.25">
      <c r="B23" s="25" t="s">
        <v>47</v>
      </c>
      <c r="C23" s="22">
        <v>1</v>
      </c>
      <c r="D23" s="49">
        <v>500</v>
      </c>
      <c r="E23" s="54">
        <f t="shared" ref="E23:E25" si="1">C23*D23*24</f>
        <v>12000</v>
      </c>
      <c r="F23" s="2"/>
    </row>
    <row r="24" spans="2:6" ht="30" x14ac:dyDescent="0.25">
      <c r="B24" s="25" t="s">
        <v>48</v>
      </c>
      <c r="C24" s="22">
        <v>5</v>
      </c>
      <c r="D24" s="49">
        <v>500</v>
      </c>
      <c r="E24" s="54">
        <f t="shared" si="1"/>
        <v>60000</v>
      </c>
      <c r="F24" s="2"/>
    </row>
    <row r="25" spans="2:6" x14ac:dyDescent="0.25">
      <c r="B25" s="34" t="s">
        <v>49</v>
      </c>
      <c r="C25" s="35">
        <v>1</v>
      </c>
      <c r="D25" s="49">
        <v>500</v>
      </c>
      <c r="E25" s="54">
        <f t="shared" si="1"/>
        <v>12000</v>
      </c>
      <c r="F25" s="1"/>
    </row>
    <row r="26" spans="2:6" x14ac:dyDescent="0.25">
      <c r="B26" s="88" t="s">
        <v>50</v>
      </c>
      <c r="C26" s="89"/>
      <c r="D26" s="89"/>
      <c r="E26" s="56">
        <f>SUM(E22:E25)</f>
        <v>108000</v>
      </c>
    </row>
    <row r="27" spans="2:6" x14ac:dyDescent="0.25">
      <c r="B27" s="48"/>
      <c r="C27" s="48"/>
      <c r="D27" s="52"/>
      <c r="E27" s="48"/>
    </row>
    <row r="28" spans="2:6" x14ac:dyDescent="0.25">
      <c r="B28" s="92" t="s">
        <v>51</v>
      </c>
      <c r="C28" s="92"/>
      <c r="D28" s="92"/>
      <c r="E28" s="92"/>
      <c r="F28" s="92"/>
    </row>
    <row r="29" spans="2:6" x14ac:dyDescent="0.25">
      <c r="B29" s="48"/>
      <c r="C29" s="48"/>
      <c r="D29" s="52"/>
      <c r="E29" s="48"/>
    </row>
    <row r="30" spans="2:6" x14ac:dyDescent="0.25">
      <c r="B30" s="24" t="s">
        <v>52</v>
      </c>
      <c r="C30" s="21" t="s">
        <v>37</v>
      </c>
      <c r="D30" s="52"/>
      <c r="E30" s="48"/>
    </row>
    <row r="31" spans="2:6" x14ac:dyDescent="0.25">
      <c r="B31" s="36" t="s">
        <v>53</v>
      </c>
      <c r="C31" s="54">
        <v>16000</v>
      </c>
      <c r="D31" s="52"/>
      <c r="E31" s="48"/>
    </row>
    <row r="32" spans="2:6" x14ac:dyDescent="0.25">
      <c r="B32" s="36" t="s">
        <v>54</v>
      </c>
      <c r="C32" s="54">
        <v>8000</v>
      </c>
      <c r="D32" s="52"/>
      <c r="E32" s="48"/>
    </row>
    <row r="34" spans="2:6" x14ac:dyDescent="0.25">
      <c r="B34" s="24" t="s">
        <v>55</v>
      </c>
      <c r="C34" s="21" t="s">
        <v>56</v>
      </c>
      <c r="D34" s="58" t="s">
        <v>57</v>
      </c>
    </row>
    <row r="35" spans="2:6" x14ac:dyDescent="0.25">
      <c r="B35" s="36" t="s">
        <v>58</v>
      </c>
      <c r="C35" s="57">
        <f>(E16+E17)/2+E19*2+E26/2+C31</f>
        <v>103800</v>
      </c>
      <c r="D35" s="59">
        <f>C35*2</f>
        <v>207600</v>
      </c>
    </row>
    <row r="37" spans="2:6" x14ac:dyDescent="0.25">
      <c r="B37" s="82" t="s">
        <v>59</v>
      </c>
      <c r="C37" s="83"/>
      <c r="D37" s="83"/>
      <c r="E37" s="83"/>
      <c r="F37" s="84"/>
    </row>
    <row r="38" spans="2:6" ht="15.75" thickBot="1" x14ac:dyDescent="0.3">
      <c r="B38" s="85"/>
      <c r="C38" s="90"/>
      <c r="D38" s="90"/>
      <c r="E38" s="90"/>
      <c r="F38" s="91"/>
    </row>
    <row r="39" spans="2:6" ht="100.5" customHeight="1" thickBot="1" x14ac:dyDescent="0.3">
      <c r="B39" s="45" t="s">
        <v>64</v>
      </c>
      <c r="C39" s="93" t="s">
        <v>63</v>
      </c>
      <c r="D39" s="94"/>
      <c r="E39" s="94"/>
      <c r="F39" s="95"/>
    </row>
    <row r="40" spans="2:6" ht="141" customHeight="1" x14ac:dyDescent="0.25">
      <c r="B40" s="42" t="s">
        <v>66</v>
      </c>
      <c r="C40" s="96" t="s">
        <v>65</v>
      </c>
      <c r="D40" s="97"/>
      <c r="E40" s="97"/>
      <c r="F40" s="98"/>
    </row>
    <row r="41" spans="2:6" ht="93.75" customHeight="1" x14ac:dyDescent="0.25">
      <c r="B41" s="43" t="s">
        <v>60</v>
      </c>
      <c r="C41" s="99" t="s">
        <v>67</v>
      </c>
      <c r="D41" s="100"/>
      <c r="E41" s="100"/>
      <c r="F41" s="101"/>
    </row>
    <row r="42" spans="2:6" ht="80.25" customHeight="1" x14ac:dyDescent="0.25">
      <c r="B42" s="43" t="s">
        <v>68</v>
      </c>
      <c r="C42" s="102" t="s">
        <v>69</v>
      </c>
      <c r="D42" s="103"/>
      <c r="E42" s="103"/>
      <c r="F42" s="104"/>
    </row>
    <row r="43" spans="2:6" ht="87" customHeight="1" x14ac:dyDescent="0.25">
      <c r="B43" s="43" t="s">
        <v>70</v>
      </c>
      <c r="C43" s="102" t="s">
        <v>71</v>
      </c>
      <c r="D43" s="103"/>
      <c r="E43" s="103"/>
      <c r="F43" s="104"/>
    </row>
    <row r="44" spans="2:6" ht="81" customHeight="1" x14ac:dyDescent="0.25">
      <c r="B44" s="43" t="s">
        <v>48</v>
      </c>
      <c r="C44" s="99" t="s">
        <v>73</v>
      </c>
      <c r="D44" s="105"/>
      <c r="E44" s="105"/>
      <c r="F44" s="106"/>
    </row>
    <row r="45" spans="2:6" ht="64.5" customHeight="1" thickBot="1" x14ac:dyDescent="0.3">
      <c r="B45" s="44" t="s">
        <v>49</v>
      </c>
      <c r="C45" s="107" t="s">
        <v>72</v>
      </c>
      <c r="D45" s="108"/>
      <c r="E45" s="108"/>
      <c r="F45" s="109"/>
    </row>
    <row r="46" spans="2:6" x14ac:dyDescent="0.25">
      <c r="B46" s="17"/>
      <c r="C46" s="17"/>
      <c r="D46" s="53"/>
      <c r="E46" s="17"/>
      <c r="F46" s="17"/>
    </row>
    <row r="47" spans="2:6" x14ac:dyDescent="0.25">
      <c r="B47" s="17"/>
      <c r="C47" s="17"/>
      <c r="D47" s="53"/>
      <c r="E47" s="17"/>
      <c r="F47" s="17"/>
    </row>
    <row r="48" spans="2:6" x14ac:dyDescent="0.25">
      <c r="B48" s="17"/>
      <c r="C48" s="17"/>
      <c r="D48" s="53"/>
      <c r="E48" s="17"/>
      <c r="F48" s="17"/>
    </row>
    <row r="49" spans="2:6" x14ac:dyDescent="0.25">
      <c r="B49" s="17"/>
      <c r="C49" s="17"/>
      <c r="D49" s="53"/>
      <c r="E49" s="17"/>
      <c r="F49" s="17"/>
    </row>
    <row r="50" spans="2:6" x14ac:dyDescent="0.25">
      <c r="B50" s="17"/>
      <c r="C50" s="17"/>
      <c r="D50" s="53"/>
      <c r="E50" s="17"/>
      <c r="F50" s="17"/>
    </row>
    <row r="51" spans="2:6" x14ac:dyDescent="0.25">
      <c r="B51" s="17"/>
      <c r="C51" s="17"/>
      <c r="D51" s="53"/>
      <c r="E51" s="17"/>
      <c r="F51" s="17"/>
    </row>
    <row r="52" spans="2:6" x14ac:dyDescent="0.25">
      <c r="B52" s="17"/>
      <c r="C52" s="17"/>
      <c r="D52" s="53"/>
      <c r="E52" s="17"/>
      <c r="F52" s="17"/>
    </row>
    <row r="53" spans="2:6" x14ac:dyDescent="0.25">
      <c r="B53" s="17"/>
      <c r="C53" s="17"/>
      <c r="D53" s="53"/>
      <c r="E53" s="17"/>
      <c r="F53" s="17"/>
    </row>
    <row r="54" spans="2:6" x14ac:dyDescent="0.25">
      <c r="B54" s="17"/>
      <c r="C54" s="17"/>
      <c r="D54" s="53"/>
      <c r="E54" s="17"/>
      <c r="F54" s="17"/>
    </row>
  </sheetData>
  <mergeCells count="14">
    <mergeCell ref="B6:F7"/>
    <mergeCell ref="B9:B10"/>
    <mergeCell ref="C9:F10"/>
    <mergeCell ref="C44:F44"/>
    <mergeCell ref="C45:F45"/>
    <mergeCell ref="C39:F39"/>
    <mergeCell ref="B12:F13"/>
    <mergeCell ref="B26:D26"/>
    <mergeCell ref="B37:F38"/>
    <mergeCell ref="C40:F40"/>
    <mergeCell ref="C41:F41"/>
    <mergeCell ref="B28:F28"/>
    <mergeCell ref="C42:F42"/>
    <mergeCell ref="C43:F4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99eb8c-55f0-4acb-8462-dc1898394d47" xsi:nil="true"/>
    <lcf76f155ced4ddcb4097134ff3c332f xmlns="294fe65f-c472-419c-bb5c-34435245a1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1F9F1FA2EB744D84C7ED229944AF08" ma:contentTypeVersion="19" ma:contentTypeDescription="Crée un document." ma:contentTypeScope="" ma:versionID="e7b670a7739e83de3523561e15822cf8">
  <xsd:schema xmlns:xsd="http://www.w3.org/2001/XMLSchema" xmlns:xs="http://www.w3.org/2001/XMLSchema" xmlns:p="http://schemas.microsoft.com/office/2006/metadata/properties" xmlns:ns2="3499eb8c-55f0-4acb-8462-dc1898394d47" xmlns:ns3="294fe65f-c472-419c-bb5c-34435245a11a" targetNamespace="http://schemas.microsoft.com/office/2006/metadata/properties" ma:root="true" ma:fieldsID="e9e9ce6a24ea4040e099d9c9edbefc76" ns2:_="" ns3:_="">
    <xsd:import namespace="3499eb8c-55f0-4acb-8462-dc1898394d47"/>
    <xsd:import namespace="294fe65f-c472-419c-bb5c-34435245a1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9eb8c-55f0-4acb-8462-dc1898394d47"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afea3e98-cf49-41e2-8f46-469ecd7c463f}" ma:internalName="TaxCatchAll" ma:showField="CatchAllData" ma:web="3499eb8c-55f0-4acb-8462-dc1898394d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4fe65f-c472-419c-bb5c-34435245a1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76c4d89-9a06-494b-94fc-b1fca67178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693453-6599-415D-A09D-7EB916B7BA2E}">
  <ds:schemaRefs>
    <ds:schemaRef ds:uri="http://schemas.microsoft.com/office/2006/metadata/properties"/>
    <ds:schemaRef ds:uri="http://schemas.microsoft.com/office/infopath/2007/PartnerControls"/>
    <ds:schemaRef ds:uri="e057e2c1-ee65-4508-b46c-cee6cfd9b9ad"/>
    <ds:schemaRef ds:uri="a81f7a4d-d9a3-463a-8fc4-463b2e4c0e43"/>
  </ds:schemaRefs>
</ds:datastoreItem>
</file>

<file path=customXml/itemProps2.xml><?xml version="1.0" encoding="utf-8"?>
<ds:datastoreItem xmlns:ds="http://schemas.openxmlformats.org/officeDocument/2006/customXml" ds:itemID="{B939B2E3-045B-498C-AD28-C377B4150E99}"/>
</file>

<file path=customXml/itemProps3.xml><?xml version="1.0" encoding="utf-8"?>
<ds:datastoreItem xmlns:ds="http://schemas.openxmlformats.org/officeDocument/2006/customXml" ds:itemID="{F226094A-E581-429A-AE07-BF27096AE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1_Presentation_structure</vt:lpstr>
      <vt:lpstr>2_Regions_cibles</vt:lpstr>
      <vt:lpstr>3_Grille_tarifaire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Ludovic Coutant</cp:lastModifiedBy>
  <cp:revision/>
  <dcterms:created xsi:type="dcterms:W3CDTF">2025-07-25T15:08:34Z</dcterms:created>
  <dcterms:modified xsi:type="dcterms:W3CDTF">2025-09-22T09:33:45Z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0x010100631F9F1FA2EB744D84C7ED229944AF08</vt:lpwstr>
  </property>
  <property fmtid="{D5CDD505-2E9C-101B-9397-08002B2CF9AE}" pid="3" name="MediaServiceImageTags">
    <vt:lpwstr/>
  </property>
</Properties>
</file>